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<sst xmlns="http://schemas.openxmlformats.org/spreadsheetml/2006/main" count="14" uniqueCount="14">
  <si>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CANAIS</t>
  </si>
  <si>
    <t>B</t>
  </si>
  <si>
    <t>Y</t>
  </si>
  <si>
    <t>A</t>
  </si>
  <si>
    <t>P</t>
  </si>
  <si>
    <t>Rh</t>
  </si>
  <si>
    <t>V</t>
  </si>
  <si>
    <t>Qcal</t>
  </si>
  <si>
    <t>Q</t>
  </si>
  <si>
    <t>DIF.</t>
  </si>
  <si>
    <t xml:space="preserve">n = </t>
  </si>
  <si>
    <t xml:space="preserve">m = </t>
  </si>
  <si>
    <t xml:space="preserve">S = </t>
  </si>
  <si>
    <t xml:space="preserve">Q =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</si>
</sst>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"/>
    <numFmt numFmtId="168" formatCode="0.0"/>
  </numFmts>
  <fonts count="3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40" zoomScaleNormal="140" zoomScalePageLayoutView="0" workbookViewId="0" topLeftCell="A1">
      <selection activeCell="F16" sqref="F16"/>
    </sheetView>
  </sheetViews>
  <sheetFormatPr defaultColWidth="9.140625" defaultRowHeight="12.75"/>
  <cols>
    <col min="10" max="10" width="12.140625" style="0" bestFit="1" customWidth="1"/>
  </cols>
  <sheetData>
    <row r="1" spans="1:2" ht="12.75">
      <c r="A1" s="2" t="s">
        <v>11</v>
      </c>
      <c r="B1" s="6">
        <v>1</v>
      </c>
    </row>
    <row r="2" spans="1:2" ht="12.75">
      <c r="A2" s="2" t="s">
        <v>10</v>
      </c>
      <c r="B2" s="6">
        <v>0.014</v>
      </c>
    </row>
    <row r="3" spans="1:2" ht="12.75">
      <c r="A3" s="2" t="s">
        <v>12</v>
      </c>
      <c r="B3" s="6">
        <v>0.001</v>
      </c>
    </row>
    <row r="4" spans="1:2" ht="12.75">
      <c r="A4" s="2" t="s">
        <v>13</v>
      </c>
      <c r="B4" s="6">
        <v>0.9</v>
      </c>
    </row>
    <row r="5" ht="12.75">
      <c r="A5" s="2"/>
    </row>
    <row r="6" ht="12.75">
      <c r="B6" t="s">
        <v>0</v>
      </c>
    </row>
    <row r="7" spans="1:10" ht="12.7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/>
      <c r="G7" s="1" t="s">
        <v>6</v>
      </c>
      <c r="H7" s="1" t="s">
        <v>7</v>
      </c>
      <c r="I7" s="1" t="s">
        <v>8</v>
      </c>
      <c r="J7" s="1" t="s">
        <v>9</v>
      </c>
    </row>
    <row r="8" spans="1:10" ht="12.75">
      <c r="A8" s="5">
        <v>1</v>
      </c>
      <c r="B8" s="5">
        <v>1</v>
      </c>
      <c r="C8" s="7">
        <f>B8*(A8+$B$1*B8)</f>
        <v>2</v>
      </c>
      <c r="D8" s="7">
        <f>A8+2*B8*(SQRT($B$1^2+1))</f>
        <v>3.8284271247461903</v>
      </c>
      <c r="E8" s="7">
        <f>C8/D8</f>
        <v>0.5224077499274828</v>
      </c>
      <c r="F8" s="7">
        <f>SQRT($B$3)/$B$2</f>
        <v>2.258769757263128</v>
      </c>
      <c r="G8" s="7">
        <f>E8^(0.6666)*F8</f>
        <v>1.4652008808032324</v>
      </c>
      <c r="H8" s="7">
        <f>C8*G8</f>
        <v>2.930401761606465</v>
      </c>
      <c r="I8" s="8">
        <f>$B$4</f>
        <v>0.9</v>
      </c>
      <c r="J8" s="7">
        <f>I8-H8</f>
        <v>-2.030401761606465</v>
      </c>
    </row>
    <row r="9" spans="1:10" ht="12.75">
      <c r="A9" s="5">
        <v>0.5</v>
      </c>
      <c r="B9" s="5">
        <v>0.5</v>
      </c>
      <c r="C9" s="7">
        <f>B9*(A9+$B$1*B9)</f>
        <v>0.5</v>
      </c>
      <c r="D9" s="7">
        <f>A9+2*B9*(SQRT($B$1^2+1))</f>
        <v>1.9142135623730951</v>
      </c>
      <c r="E9" s="7">
        <f>C9/D9</f>
        <v>0.2612038749637414</v>
      </c>
      <c r="F9" s="7">
        <f>SQRT($B$3)/$B$2</f>
        <v>2.258769757263128</v>
      </c>
      <c r="G9" s="7">
        <f>E9^(0.6666)*F9</f>
        <v>0.9230613695311229</v>
      </c>
      <c r="H9" s="7">
        <f>C9*G9</f>
        <v>0.46153068476556147</v>
      </c>
      <c r="I9" s="8">
        <f>$B$4</f>
        <v>0.9</v>
      </c>
      <c r="J9" s="7">
        <f>I9-H9</f>
        <v>0.43846931523443855</v>
      </c>
    </row>
    <row r="10" spans="1:10" ht="12.75">
      <c r="A10" s="5">
        <v>0.5</v>
      </c>
      <c r="B10" s="5">
        <v>0.6</v>
      </c>
      <c r="C10" s="7">
        <f>B10*(A10+$B$1*B10)</f>
        <v>0.66</v>
      </c>
      <c r="D10" s="7">
        <f>A10+2*B10*(SQRT($B$1^2+1))</f>
        <v>2.1970562748477143</v>
      </c>
      <c r="E10" s="7">
        <f>C10/D10</f>
        <v>0.3004019549047495</v>
      </c>
      <c r="F10" s="7">
        <f>SQRT($B$3)/$B$2</f>
        <v>2.258769757263128</v>
      </c>
      <c r="G10" s="7">
        <f>E10^(0.6666)*F10</f>
        <v>1.0132313543236962</v>
      </c>
      <c r="H10" s="7">
        <f>C10*G10</f>
        <v>0.6687326938536395</v>
      </c>
      <c r="I10" s="8">
        <f>$B$4</f>
        <v>0.9</v>
      </c>
      <c r="J10" s="7">
        <f>I10-H10</f>
        <v>0.23126730614636049</v>
      </c>
    </row>
    <row r="11" spans="1:10" ht="12.75">
      <c r="A11" s="5">
        <v>0.5</v>
      </c>
      <c r="B11" s="5">
        <v>0.692</v>
      </c>
      <c r="C11" s="7">
        <f>B11*(A11+$B$1*B11)</f>
        <v>0.8248639999999999</v>
      </c>
      <c r="D11" s="7">
        <f>A11+2*B11*(SQRT($B$1^2+1))</f>
        <v>2.4572715703243633</v>
      </c>
      <c r="E11" s="7">
        <f>C11/D11</f>
        <v>0.3356828809487739</v>
      </c>
      <c r="F11" s="7">
        <f>SQRT($B$3)/$B$2</f>
        <v>2.258769757263128</v>
      </c>
      <c r="G11" s="7">
        <f>E11^(0.6666)*F11</f>
        <v>1.091079421864377</v>
      </c>
      <c r="H11" s="7">
        <f>C11*G11</f>
        <v>0.8999921362367374</v>
      </c>
      <c r="I11" s="8">
        <f>$B$4</f>
        <v>0.9</v>
      </c>
      <c r="J11" s="7">
        <f>I11-H11</f>
        <v>7.86376326267213E-06</v>
      </c>
    </row>
    <row r="12" spans="1:10" ht="12.75">
      <c r="A12" s="4"/>
      <c r="B12" s="4"/>
      <c r="C12" s="3"/>
      <c r="D12" s="3"/>
      <c r="E12" s="3"/>
      <c r="F12" s="3"/>
      <c r="G12" s="3"/>
      <c r="H12" s="3"/>
      <c r="I12" s="1"/>
      <c r="J12" s="3"/>
    </row>
  </sheetData>
  <sheetProtection password="C74A" sheet="1" objects="1" scenarios="1"/>
  <printOptions/>
  <pageMargins left="0.787401575" right="0.787401575" top="0.984251969" bottom="0.984251969" header="0.492125985" footer="0.492125985"/>
  <pageSetup horizontalDpi="300" verticalDpi="300" orientation="portrait" paperSize="9" r:id="rId3"/>
  <legacyDrawing r:id="rId2"/>
  <oleObjects>
    <oleObject progId="Equation.3" shapeId="213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Nenhuma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 da Silva</dc:creator>
  <cp:keywords/>
  <dc:description/>
  <cp:lastModifiedBy>usuario</cp:lastModifiedBy>
  <dcterms:created xsi:type="dcterms:W3CDTF">2008-04-30T05:07:32Z</dcterms:created>
  <dcterms:modified xsi:type="dcterms:W3CDTF">2008-09-30T19:45:26Z</dcterms:modified>
  <cp:category/>
  <cp:version/>
  <cp:contentType/>
  <cp:contentStatus/>
</cp:coreProperties>
</file>